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CT ADITIONAL 5,07% - 01.10.2019\"/>
    </mc:Choice>
  </mc:AlternateContent>
  <bookViews>
    <workbookView xWindow="0" yWindow="0" windowWidth="17250" windowHeight="6615"/>
  </bookViews>
  <sheets>
    <sheet name="TĂRLUNGEN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8" i="2"/>
  <c r="D19" i="2" l="1"/>
  <c r="E19" i="2" s="1"/>
  <c r="F19" i="2" s="1"/>
  <c r="G19" i="2" s="1"/>
  <c r="H19" i="2" s="1"/>
  <c r="I19" i="2" s="1"/>
  <c r="J19" i="2" s="1"/>
  <c r="K19" i="2" s="1"/>
  <c r="C9" i="2"/>
  <c r="D9" i="2" s="1"/>
  <c r="E9" i="2" s="1"/>
  <c r="F9" i="2" s="1"/>
  <c r="G9" i="2" s="1"/>
  <c r="H9" i="2" s="1"/>
  <c r="I9" i="2" s="1"/>
  <c r="J9" i="2" s="1"/>
  <c r="K9" i="2" s="1"/>
  <c r="C13" i="2" l="1"/>
  <c r="C15" i="2" s="1"/>
  <c r="D7" i="2"/>
  <c r="C14" i="2" l="1"/>
  <c r="C17" i="2"/>
  <c r="B13" i="2"/>
  <c r="E7" i="2"/>
  <c r="F7" i="2" l="1"/>
  <c r="B15" i="2"/>
  <c r="B17" i="2" l="1"/>
  <c r="B14" i="2"/>
  <c r="G7" i="2"/>
  <c r="D13" i="2"/>
  <c r="E13" i="2" l="1"/>
  <c r="E15" i="2" s="1"/>
  <c r="H7" i="2"/>
  <c r="D15" i="2"/>
  <c r="B18" i="2"/>
  <c r="D14" i="2" l="1"/>
  <c r="D17" i="2"/>
  <c r="I7" i="2"/>
  <c r="E14" i="2"/>
  <c r="E17" i="2"/>
  <c r="E18" i="2" s="1"/>
  <c r="F13" i="2"/>
  <c r="F15" i="2" l="1"/>
  <c r="D18" i="2"/>
  <c r="G13" i="2"/>
  <c r="G15" i="2" s="1"/>
  <c r="J7" i="2"/>
  <c r="H13" i="2" l="1"/>
  <c r="G14" i="2"/>
  <c r="G17" i="2"/>
  <c r="G18" i="2" s="1"/>
  <c r="K7" i="2"/>
  <c r="F14" i="2"/>
  <c r="F17" i="2"/>
  <c r="F18" i="2" l="1"/>
  <c r="L6" i="2"/>
  <c r="I13" i="2"/>
  <c r="H14" i="2"/>
  <c r="H18" i="2"/>
  <c r="J13" i="2" l="1"/>
  <c r="J15" i="2" s="1"/>
  <c r="L11" i="2"/>
  <c r="I14" i="2" l="1"/>
  <c r="K13" i="2"/>
  <c r="L10" i="2"/>
  <c r="J17" i="2"/>
  <c r="J18" i="2" s="1"/>
  <c r="J14" i="2"/>
  <c r="L13" i="2" l="1"/>
  <c r="I18" i="2"/>
  <c r="K14" i="2" l="1"/>
  <c r="K18" i="2" l="1"/>
</calcChain>
</file>

<file path=xl/sharedStrings.xml><?xml version="1.0" encoding="utf-8"?>
<sst xmlns="http://schemas.openxmlformats.org/spreadsheetml/2006/main" count="26" uniqueCount="24">
  <si>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</si>
  <si>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</si>
  <si>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</si>
  <si>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</si>
  <si>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</si>
  <si>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</si>
  <si>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</si>
  <si>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</si>
  <si>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</si>
  <si>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</si>
  <si>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>NOTE :</t>
  </si>
  <si>
    <t xml:space="preserve">(C unitar) Cost unitar per kilometru  </t>
  </si>
  <si>
    <t xml:space="preserve"> (I) Cost Total (Km efectuați x c unitar / Km)</t>
  </si>
  <si>
    <t xml:space="preserve">Venituri din servicii de transport public, din care: </t>
  </si>
  <si>
    <t xml:space="preserve">Alte venituri în cadrul rețelei unde se prestează PSO :  </t>
  </si>
  <si>
    <t>(C) TOTAL COMPENSAŢIE ANUALĂ PLANIFICATĂ (I-II+III), din care:</t>
  </si>
  <si>
    <t>Compensație ca diferențe de tarif,fărăTVA</t>
  </si>
  <si>
    <t xml:space="preserve">Compensația </t>
  </si>
  <si>
    <t>Anexa 17.11 – Estimarea anuală a compensației pentru Comuna Tărlungeni la Contractul de delegare a gestiunii serviciului de transport public local de calatori nr. 1/2018</t>
  </si>
  <si>
    <t>Anexa nr. 83 la Actul aditional nr. 1/2019</t>
  </si>
  <si>
    <t>1. Conform notificării Consiliului Concurenței, profitul rezonabil este stabilit în cotă fixă de 5,07% începând cu anul 2019 până la sfârșitul perioadei contractuale</t>
  </si>
  <si>
    <t>2. Pentru anul 2019, estimările sunt realizte pentru perioada 03.12 - 31.12.2019</t>
  </si>
  <si>
    <t>3. Veniturile totale planificate sunt exprimate exclusiv TVA (+19%)</t>
  </si>
  <si>
    <t>4. În conformitate cu prevederile Codului Fiscal, Compensația nu este purtătoare de TVA: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</si>
</sst>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00B050"/>
      <name val="Calibri"/>
      <family val="2"/>
    </font>
    <font>
      <sz val="11"/>
      <color rgb="FFFF0000"/>
      <name val="Calibri"/>
      <family val="2"/>
      <scheme val="minor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164" fontId="5" fillId="0" borderId="0" xfId="1" applyFont="1"/>
    <xf numFmtId="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10" fontId="6" fillId="0" borderId="0" xfId="2" applyNumberFormat="1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vertical="center"/>
    </xf>
    <xf numFmtId="0" fontId="2" fillId="2" borderId="0" xfId="0" applyFont="1" applyFill="1"/>
    <xf numFmtId="3" fontId="2" fillId="2" borderId="0" xfId="0" applyNumberFormat="1" applyFont="1" applyFill="1"/>
    <xf numFmtId="3" fontId="4" fillId="0" borderId="0" xfId="0" applyNumberFormat="1" applyFont="1" applyAlignment="1">
      <alignment horizontal="right" vertical="center"/>
    </xf>
    <xf numFmtId="164" fontId="5" fillId="0" borderId="0" xfId="1" applyFont="1" applyAlignment="1"/>
    <xf numFmtId="0" fontId="7" fillId="0" borderId="0" xfId="0" applyFont="1"/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3" fontId="2" fillId="3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/>
    </xf>
    <xf numFmtId="164" fontId="11" fillId="0" borderId="0" xfId="1" applyFont="1" applyAlignment="1"/>
    <xf numFmtId="0" fontId="12" fillId="0" borderId="0" xfId="0" applyFont="1"/>
    <xf numFmtId="0" fontId="13" fillId="0" borderId="0" xfId="0" applyFont="1"/>
    <xf numFmtId="3" fontId="12" fillId="0" borderId="0" xfId="0" applyNumberFormat="1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27" sqref="A27"/>
    </sheetView>
  </sheetViews>
  <sheetFormatPr defaultRowHeight="15" x14ac:dyDescent="0.25"/>
  <cols>
    <col min="1" max="1" width="30.7109375" customWidth="1"/>
    <col min="2" max="2" width="7.85546875" customWidth="1"/>
    <col min="7" max="7" width="9" customWidth="1"/>
    <col min="12" max="12" width="10" customWidth="1"/>
  </cols>
  <sheetData>
    <row r="1" spans="1:12" x14ac:dyDescent="0.25">
      <c r="H1" s="32" t="s">
        <v>19</v>
      </c>
      <c r="I1" s="32"/>
      <c r="J1" s="32"/>
      <c r="K1" s="32"/>
      <c r="L1" s="32"/>
    </row>
    <row r="2" spans="1:12" ht="15.6" customHeight="1" x14ac:dyDescent="0.25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28.9" customHeight="1" x14ac:dyDescent="0.25">
      <c r="A4" s="24" t="s">
        <v>0</v>
      </c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30" t="s">
        <v>2</v>
      </c>
    </row>
    <row r="5" spans="1:12" x14ac:dyDescent="0.25">
      <c r="A5" s="1" t="s">
        <v>3</v>
      </c>
      <c r="B5" s="2">
        <v>2019</v>
      </c>
      <c r="C5" s="2">
        <v>2020</v>
      </c>
      <c r="D5" s="2">
        <v>2021</v>
      </c>
      <c r="E5" s="2">
        <v>2022</v>
      </c>
      <c r="F5" s="2">
        <v>2023</v>
      </c>
      <c r="G5" s="2">
        <v>2024</v>
      </c>
      <c r="H5" s="2">
        <v>2025</v>
      </c>
      <c r="I5" s="2">
        <v>2026</v>
      </c>
      <c r="J5" s="2">
        <v>2027</v>
      </c>
      <c r="K5" s="2">
        <v>2028</v>
      </c>
      <c r="L5" s="30"/>
    </row>
    <row r="6" spans="1:12" x14ac:dyDescent="0.25">
      <c r="A6" s="1" t="s">
        <v>4</v>
      </c>
      <c r="B6" s="3">
        <v>34356</v>
      </c>
      <c r="C6" s="3">
        <v>439905</v>
      </c>
      <c r="D6" s="3">
        <v>439905</v>
      </c>
      <c r="E6" s="3">
        <v>439905</v>
      </c>
      <c r="F6" s="3">
        <v>439905</v>
      </c>
      <c r="G6" s="3">
        <v>439905</v>
      </c>
      <c r="H6" s="3">
        <v>439905</v>
      </c>
      <c r="I6" s="3">
        <v>439905</v>
      </c>
      <c r="J6" s="3">
        <v>439905</v>
      </c>
      <c r="K6" s="3">
        <v>439905</v>
      </c>
      <c r="L6" s="3">
        <f t="shared" ref="L6" si="0">L7</f>
        <v>3993496</v>
      </c>
    </row>
    <row r="7" spans="1:12" x14ac:dyDescent="0.25">
      <c r="A7" s="5" t="s">
        <v>5</v>
      </c>
      <c r="B7" s="6">
        <v>34356</v>
      </c>
      <c r="C7" s="6">
        <v>439905</v>
      </c>
      <c r="D7" s="6">
        <f>C7</f>
        <v>439905</v>
      </c>
      <c r="E7" s="6">
        <f t="shared" ref="E7:K7" si="1">D7</f>
        <v>439905</v>
      </c>
      <c r="F7" s="6">
        <f t="shared" si="1"/>
        <v>439905</v>
      </c>
      <c r="G7" s="6">
        <f t="shared" si="1"/>
        <v>439905</v>
      </c>
      <c r="H7" s="6">
        <f t="shared" si="1"/>
        <v>439905</v>
      </c>
      <c r="I7" s="6">
        <f t="shared" si="1"/>
        <v>439905</v>
      </c>
      <c r="J7" s="6">
        <f t="shared" si="1"/>
        <v>439905</v>
      </c>
      <c r="K7" s="6">
        <f t="shared" si="1"/>
        <v>439905</v>
      </c>
      <c r="L7" s="13">
        <v>3993496</v>
      </c>
    </row>
    <row r="8" spans="1:12" s="18" customFormat="1" x14ac:dyDescent="0.25">
      <c r="A8" s="7" t="s">
        <v>11</v>
      </c>
      <c r="B8" s="17">
        <v>6.95</v>
      </c>
      <c r="C8" s="25">
        <v>7.14</v>
      </c>
      <c r="D8" s="25">
        <v>7.33</v>
      </c>
      <c r="E8" s="25">
        <v>7.52</v>
      </c>
      <c r="F8" s="25">
        <v>7.71</v>
      </c>
      <c r="G8" s="25">
        <v>7.91</v>
      </c>
      <c r="H8" s="25">
        <v>8.09</v>
      </c>
      <c r="I8" s="25">
        <v>8.2799999999999994</v>
      </c>
      <c r="J8" s="25">
        <v>8.4700000000000006</v>
      </c>
      <c r="K8" s="25">
        <v>8.66</v>
      </c>
      <c r="L8" s="17"/>
    </row>
    <row r="9" spans="1:12" x14ac:dyDescent="0.25">
      <c r="A9" s="5" t="s">
        <v>5</v>
      </c>
      <c r="B9" s="8">
        <v>6.95</v>
      </c>
      <c r="C9" s="9">
        <f>B9+0.19</f>
        <v>7.1400000000000006</v>
      </c>
      <c r="D9" s="9">
        <f t="shared" ref="D9:K9" si="2">C9+0.19</f>
        <v>7.330000000000001</v>
      </c>
      <c r="E9" s="9">
        <f t="shared" si="2"/>
        <v>7.5200000000000014</v>
      </c>
      <c r="F9" s="9">
        <f t="shared" si="2"/>
        <v>7.7100000000000017</v>
      </c>
      <c r="G9" s="9">
        <f t="shared" si="2"/>
        <v>7.9000000000000021</v>
      </c>
      <c r="H9" s="9">
        <f t="shared" si="2"/>
        <v>8.0900000000000016</v>
      </c>
      <c r="I9" s="9">
        <f t="shared" si="2"/>
        <v>8.2800000000000011</v>
      </c>
      <c r="J9" s="9">
        <f t="shared" si="2"/>
        <v>8.4700000000000006</v>
      </c>
      <c r="K9" s="9">
        <f t="shared" si="2"/>
        <v>8.66</v>
      </c>
      <c r="L9" s="19"/>
    </row>
    <row r="10" spans="1:12" x14ac:dyDescent="0.25">
      <c r="A10" s="1" t="s">
        <v>12</v>
      </c>
      <c r="B10" s="3">
        <v>238771</v>
      </c>
      <c r="C10" s="3">
        <v>3140918</v>
      </c>
      <c r="D10" s="3">
        <v>3224500</v>
      </c>
      <c r="E10" s="3">
        <v>3308082</v>
      </c>
      <c r="F10" s="3">
        <v>3391664</v>
      </c>
      <c r="G10" s="3">
        <v>3475246</v>
      </c>
      <c r="H10" s="3">
        <v>3558828</v>
      </c>
      <c r="I10" s="3">
        <v>3642409</v>
      </c>
      <c r="J10" s="3">
        <v>3725991</v>
      </c>
      <c r="K10" s="3">
        <v>3809573</v>
      </c>
      <c r="L10" s="20">
        <f>SUM(B10:K10)</f>
        <v>31515982</v>
      </c>
    </row>
    <row r="11" spans="1:12" x14ac:dyDescent="0.25">
      <c r="A11" s="5" t="s">
        <v>5</v>
      </c>
      <c r="B11" s="6">
        <v>238771</v>
      </c>
      <c r="C11" s="6">
        <v>3140918</v>
      </c>
      <c r="D11" s="6">
        <v>3224500</v>
      </c>
      <c r="E11" s="6">
        <v>3308082</v>
      </c>
      <c r="F11" s="6">
        <v>3391664</v>
      </c>
      <c r="G11" s="6">
        <v>3475246</v>
      </c>
      <c r="H11" s="6">
        <v>3558828</v>
      </c>
      <c r="I11" s="6">
        <v>3642409</v>
      </c>
      <c r="J11" s="6">
        <v>3725991</v>
      </c>
      <c r="K11" s="6">
        <v>3809573</v>
      </c>
      <c r="L11" s="13">
        <f>SUM(B11:K11)</f>
        <v>31515982</v>
      </c>
    </row>
    <row r="12" spans="1:12" s="22" customFormat="1" x14ac:dyDescent="0.25">
      <c r="A12" s="10" t="s">
        <v>6</v>
      </c>
      <c r="B12" s="11">
        <v>5.0700000000000002E-2</v>
      </c>
      <c r="C12" s="11">
        <v>5.0700000000000002E-2</v>
      </c>
      <c r="D12" s="11">
        <v>5.0700000000000002E-2</v>
      </c>
      <c r="E12" s="11">
        <v>5.0700000000000002E-2</v>
      </c>
      <c r="F12" s="11">
        <v>5.0700000000000002E-2</v>
      </c>
      <c r="G12" s="11">
        <v>5.0700000000000002E-2</v>
      </c>
      <c r="H12" s="11">
        <v>5.0700000000000002E-2</v>
      </c>
      <c r="I12" s="11">
        <v>5.0700000000000002E-2</v>
      </c>
      <c r="J12" s="11">
        <v>5.0700000000000002E-2</v>
      </c>
      <c r="K12" s="11">
        <v>5.0700000000000002E-2</v>
      </c>
      <c r="L12" s="21"/>
    </row>
    <row r="13" spans="1:12" s="4" customFormat="1" x14ac:dyDescent="0.25">
      <c r="A13" s="1" t="s">
        <v>7</v>
      </c>
      <c r="B13" s="3">
        <f t="shared" ref="B13:K13" si="3">B10*B12</f>
        <v>12105.689700000001</v>
      </c>
      <c r="C13" s="3">
        <f t="shared" si="3"/>
        <v>159244.54260000002</v>
      </c>
      <c r="D13" s="3">
        <f t="shared" si="3"/>
        <v>163482.15</v>
      </c>
      <c r="E13" s="3">
        <f t="shared" si="3"/>
        <v>167719.7574</v>
      </c>
      <c r="F13" s="3">
        <f t="shared" si="3"/>
        <v>171957.36480000001</v>
      </c>
      <c r="G13" s="3">
        <f t="shared" si="3"/>
        <v>176194.97220000002</v>
      </c>
      <c r="H13" s="3">
        <f t="shared" si="3"/>
        <v>180432.5796</v>
      </c>
      <c r="I13" s="3">
        <f t="shared" si="3"/>
        <v>184670.13630000001</v>
      </c>
      <c r="J13" s="3">
        <f t="shared" si="3"/>
        <v>188907.74370000002</v>
      </c>
      <c r="K13" s="3">
        <f t="shared" si="3"/>
        <v>193145.3511</v>
      </c>
      <c r="L13" s="20">
        <f t="shared" ref="L13" si="4">SUM(B13:K13)</f>
        <v>1597860.2874000003</v>
      </c>
    </row>
    <row r="14" spans="1:12" x14ac:dyDescent="0.25">
      <c r="A14" s="1" t="s">
        <v>13</v>
      </c>
      <c r="B14" s="3">
        <f>B15</f>
        <v>250876.74039999998</v>
      </c>
      <c r="C14" s="3">
        <f>C15</f>
        <v>3300162.5932999998</v>
      </c>
      <c r="D14" s="3">
        <f t="shared" ref="D14:K14" si="5">D15</f>
        <v>3387982.2006999999</v>
      </c>
      <c r="E14" s="3">
        <f t="shared" si="5"/>
        <v>3475801.8081</v>
      </c>
      <c r="F14" s="3">
        <f t="shared" si="5"/>
        <v>3563621.4155000001</v>
      </c>
      <c r="G14" s="3">
        <f t="shared" si="5"/>
        <v>3651441.0229000002</v>
      </c>
      <c r="H14" s="3">
        <f t="shared" si="5"/>
        <v>3739260</v>
      </c>
      <c r="I14" s="3">
        <f t="shared" si="5"/>
        <v>3827080</v>
      </c>
      <c r="J14" s="3">
        <f t="shared" si="5"/>
        <v>3914898.7944</v>
      </c>
      <c r="K14" s="3">
        <f t="shared" si="5"/>
        <v>4002719</v>
      </c>
      <c r="L14" s="13">
        <v>33113843</v>
      </c>
    </row>
    <row r="15" spans="1:12" x14ac:dyDescent="0.25">
      <c r="A15" s="5" t="s">
        <v>8</v>
      </c>
      <c r="B15" s="6">
        <f t="shared" ref="B15:J15" si="6">SUM(B11:B13)</f>
        <v>250876.74039999998</v>
      </c>
      <c r="C15" s="6">
        <f t="shared" si="6"/>
        <v>3300162.5932999998</v>
      </c>
      <c r="D15" s="13">
        <f t="shared" si="6"/>
        <v>3387982.2006999999</v>
      </c>
      <c r="E15" s="13">
        <f t="shared" si="6"/>
        <v>3475801.8081</v>
      </c>
      <c r="F15" s="13">
        <f t="shared" si="6"/>
        <v>3563621.4155000001</v>
      </c>
      <c r="G15" s="13">
        <f t="shared" si="6"/>
        <v>3651441.0229000002</v>
      </c>
      <c r="H15" s="13">
        <v>3739260</v>
      </c>
      <c r="I15" s="13">
        <v>3827080</v>
      </c>
      <c r="J15" s="13">
        <f t="shared" si="6"/>
        <v>3914898.7944</v>
      </c>
      <c r="K15" s="13">
        <v>4002719</v>
      </c>
      <c r="L15" s="13">
        <v>33113843</v>
      </c>
    </row>
    <row r="16" spans="1:12" x14ac:dyDescent="0.25">
      <c r="A16" s="5" t="s">
        <v>14</v>
      </c>
      <c r="B16" s="6"/>
      <c r="C16" s="6"/>
      <c r="D16" s="13"/>
      <c r="E16" s="13"/>
      <c r="F16" s="13"/>
      <c r="G16" s="13"/>
      <c r="H16" s="13"/>
      <c r="I16" s="13"/>
      <c r="J16" s="13"/>
      <c r="K16" s="13"/>
      <c r="L16" s="19"/>
    </row>
    <row r="17" spans="1:12" x14ac:dyDescent="0.25">
      <c r="A17" s="14" t="s">
        <v>9</v>
      </c>
      <c r="B17" s="15">
        <f t="shared" ref="B17:J17" si="7">SUM(B15:B16)</f>
        <v>250876.74039999998</v>
      </c>
      <c r="C17" s="15">
        <f t="shared" si="7"/>
        <v>3300162.5932999998</v>
      </c>
      <c r="D17" s="15">
        <f t="shared" si="7"/>
        <v>3387982.2006999999</v>
      </c>
      <c r="E17" s="15">
        <f t="shared" si="7"/>
        <v>3475801.8081</v>
      </c>
      <c r="F17" s="15">
        <f t="shared" si="7"/>
        <v>3563621.4155000001</v>
      </c>
      <c r="G17" s="15">
        <f t="shared" si="7"/>
        <v>3651441.0229000002</v>
      </c>
      <c r="H17" s="15">
        <v>3739260</v>
      </c>
      <c r="I17" s="15">
        <v>3827080</v>
      </c>
      <c r="J17" s="15">
        <f t="shared" si="7"/>
        <v>3914898.7944</v>
      </c>
      <c r="K17" s="15">
        <v>4002719</v>
      </c>
      <c r="L17" s="23">
        <v>33113843</v>
      </c>
    </row>
    <row r="18" spans="1:12" s="4" customFormat="1" ht="19.899999999999999" customHeight="1" x14ac:dyDescent="0.25">
      <c r="A18" s="1" t="s">
        <v>15</v>
      </c>
      <c r="B18" s="3">
        <f>IF((B10+B13-B17)&lt;B19,B19,(B10+B13-B17))</f>
        <v>121377.76470588236</v>
      </c>
      <c r="C18" s="3">
        <f>IF((C10+C13-C17)&lt;C19,C19,(C10+C13-C17))</f>
        <v>1572857</v>
      </c>
      <c r="D18" s="3">
        <f t="shared" ref="D18:K18" si="8">IF((D10+D13-D17)&lt;D19,D19,(D10+D13-D17))</f>
        <v>1572857</v>
      </c>
      <c r="E18" s="3">
        <f t="shared" si="8"/>
        <v>1572857</v>
      </c>
      <c r="F18" s="3">
        <f t="shared" si="8"/>
        <v>1572857</v>
      </c>
      <c r="G18" s="3">
        <f t="shared" si="8"/>
        <v>1572857</v>
      </c>
      <c r="H18" s="3">
        <f t="shared" si="8"/>
        <v>1572857</v>
      </c>
      <c r="I18" s="3">
        <f t="shared" si="8"/>
        <v>1572857</v>
      </c>
      <c r="J18" s="3">
        <f t="shared" si="8"/>
        <v>1572857</v>
      </c>
      <c r="K18" s="3">
        <f t="shared" si="8"/>
        <v>1572857</v>
      </c>
      <c r="L18" s="3">
        <v>14277092</v>
      </c>
    </row>
    <row r="19" spans="1:12" ht="26.45" customHeight="1" x14ac:dyDescent="0.25">
      <c r="A19" s="12" t="s">
        <v>16</v>
      </c>
      <c r="B19" s="16">
        <f>144439.54/1.19</f>
        <v>121377.76470588236</v>
      </c>
      <c r="C19" s="13">
        <v>1572857</v>
      </c>
      <c r="D19" s="13">
        <f t="shared" ref="D19:K19" si="9">C19</f>
        <v>1572857</v>
      </c>
      <c r="E19" s="13">
        <f t="shared" si="9"/>
        <v>1572857</v>
      </c>
      <c r="F19" s="13">
        <f t="shared" si="9"/>
        <v>1572857</v>
      </c>
      <c r="G19" s="13">
        <f t="shared" si="9"/>
        <v>1572857</v>
      </c>
      <c r="H19" s="13">
        <f t="shared" si="9"/>
        <v>1572857</v>
      </c>
      <c r="I19" s="13">
        <f t="shared" si="9"/>
        <v>1572857</v>
      </c>
      <c r="J19" s="13">
        <f t="shared" si="9"/>
        <v>1572857</v>
      </c>
      <c r="K19" s="13">
        <f t="shared" si="9"/>
        <v>1572857</v>
      </c>
      <c r="L19" s="13">
        <v>14277092</v>
      </c>
    </row>
    <row r="20" spans="1:12" x14ac:dyDescent="0.25">
      <c r="A20" s="5" t="s">
        <v>17</v>
      </c>
      <c r="B20" s="28">
        <v>129499</v>
      </c>
      <c r="C20" s="28">
        <v>1727306</v>
      </c>
      <c r="D20" s="28">
        <v>1815125</v>
      </c>
      <c r="E20" s="28">
        <v>1902945</v>
      </c>
      <c r="F20" s="28">
        <v>1990764</v>
      </c>
      <c r="G20" s="28">
        <v>2078584</v>
      </c>
      <c r="H20" s="28">
        <v>2166403</v>
      </c>
      <c r="I20" s="28">
        <v>2254222</v>
      </c>
      <c r="J20" s="28">
        <v>2342042</v>
      </c>
      <c r="K20" s="28">
        <v>2429861</v>
      </c>
      <c r="L20" s="28">
        <v>18836751</v>
      </c>
    </row>
    <row r="21" spans="1:12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x14ac:dyDescent="0.25">
      <c r="A22" s="27" t="s">
        <v>10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6"/>
    </row>
    <row r="23" spans="1:1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6"/>
    </row>
    <row r="24" spans="1:12" x14ac:dyDescent="0.25">
      <c r="A24" s="27" t="s">
        <v>20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6"/>
    </row>
    <row r="25" spans="1:12" x14ac:dyDescent="0.25">
      <c r="A25" s="27" t="s">
        <v>21</v>
      </c>
      <c r="B25" s="27"/>
      <c r="C25" s="27"/>
      <c r="D25" s="27"/>
      <c r="E25" s="27"/>
      <c r="F25" s="26"/>
      <c r="G25" s="26"/>
      <c r="H25" s="26"/>
      <c r="I25" s="26"/>
      <c r="J25" s="26"/>
      <c r="K25" s="26"/>
      <c r="L25" s="26"/>
    </row>
    <row r="26" spans="1:12" x14ac:dyDescent="0.25">
      <c r="A26" s="27" t="s">
        <v>22</v>
      </c>
      <c r="B26" s="26"/>
      <c r="C26" s="26"/>
      <c r="D26" s="26"/>
      <c r="E26" s="26"/>
    </row>
    <row r="27" spans="1:12" x14ac:dyDescent="0.25">
      <c r="A27" s="27" t="s">
        <v>23</v>
      </c>
      <c r="B27" s="26"/>
      <c r="C27" s="26"/>
      <c r="D27" s="26"/>
    </row>
  </sheetData>
  <mergeCells count="4">
    <mergeCell ref="B4:K4"/>
    <mergeCell ref="L4:L5"/>
    <mergeCell ref="A2:L3"/>
    <mergeCell ref="H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TĂRLUNGENI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andreea.schiopu</cp:lastModifiedBy>
  <cp:lastPrinted>2019-10-16T13:41:29Z</cp:lastPrinted>
  <dcterms:created xsi:type="dcterms:W3CDTF">2019-08-30T08:39:12Z</dcterms:created>
  <dcterms:modified xsi:type="dcterms:W3CDTF">2019-10-16T13:59:40Z</dcterms:modified>
</cp:coreProperties>
</file>